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1ER. TRIM.16\INFORMACION PRESUPUESTARIA\"/>
    </mc:Choice>
  </mc:AlternateContent>
  <bookViews>
    <workbookView xWindow="0" yWindow="0" windowWidth="20490" windowHeight="7050"/>
  </bookViews>
  <sheets>
    <sheet name="CO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J46" i="1"/>
  <c r="H46" i="1"/>
  <c r="F46" i="1"/>
  <c r="E46" i="1"/>
  <c r="D46" i="1"/>
  <c r="K41" i="1"/>
  <c r="E40" i="1"/>
  <c r="D40" i="1"/>
  <c r="F40" i="1" s="1"/>
  <c r="K40" i="1" s="1"/>
  <c r="F39" i="1"/>
  <c r="K39" i="1" s="1"/>
  <c r="H38" i="1"/>
  <c r="G38" i="1"/>
  <c r="E38" i="1"/>
  <c r="D38" i="1"/>
  <c r="F38" i="1" s="1"/>
  <c r="K38" i="1" s="1"/>
  <c r="F37" i="1"/>
  <c r="K37" i="1" s="1"/>
  <c r="F36" i="1"/>
  <c r="K36" i="1" s="1"/>
  <c r="F35" i="1"/>
  <c r="K35" i="1" s="1"/>
  <c r="F34" i="1"/>
  <c r="K34" i="1" s="1"/>
  <c r="J33" i="1"/>
  <c r="I33" i="1"/>
  <c r="H33" i="1"/>
  <c r="G33" i="1"/>
  <c r="E33" i="1"/>
  <c r="D33" i="1"/>
  <c r="F33" i="1" s="1"/>
  <c r="K33" i="1" s="1"/>
  <c r="K32" i="1"/>
  <c r="F32" i="1"/>
  <c r="F31" i="1"/>
  <c r="K31" i="1" s="1"/>
  <c r="K30" i="1"/>
  <c r="F30" i="1"/>
  <c r="F29" i="1"/>
  <c r="K29" i="1" s="1"/>
  <c r="K28" i="1"/>
  <c r="F28" i="1"/>
  <c r="F27" i="1"/>
  <c r="K27" i="1" s="1"/>
  <c r="K26" i="1"/>
  <c r="F26" i="1"/>
  <c r="F25" i="1"/>
  <c r="K25" i="1" s="1"/>
  <c r="K24" i="1"/>
  <c r="F24" i="1"/>
  <c r="J23" i="1"/>
  <c r="I23" i="1"/>
  <c r="H23" i="1"/>
  <c r="G23" i="1"/>
  <c r="E23" i="1"/>
  <c r="F23" i="1" s="1"/>
  <c r="K23" i="1" s="1"/>
  <c r="D23" i="1"/>
  <c r="F22" i="1"/>
  <c r="K22" i="1" s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J15" i="1"/>
  <c r="I15" i="1"/>
  <c r="H15" i="1"/>
  <c r="G15" i="1"/>
  <c r="E15" i="1"/>
  <c r="D15" i="1"/>
  <c r="F15" i="1" s="1"/>
  <c r="K15" i="1" s="1"/>
  <c r="K14" i="1"/>
  <c r="F14" i="1"/>
  <c r="F13" i="1"/>
  <c r="K13" i="1" s="1"/>
  <c r="K12" i="1"/>
  <c r="F12" i="1"/>
  <c r="F11" i="1"/>
  <c r="K11" i="1" s="1"/>
  <c r="J10" i="1"/>
  <c r="J42" i="1" s="1"/>
  <c r="I10" i="1"/>
  <c r="I42" i="1" s="1"/>
  <c r="H10" i="1"/>
  <c r="H42" i="1" s="1"/>
  <c r="G10" i="1"/>
  <c r="G42" i="1" s="1"/>
  <c r="E10" i="1"/>
  <c r="E42" i="1" s="1"/>
  <c r="D10" i="1"/>
  <c r="F10" i="1" s="1"/>
  <c r="F42" i="1" l="1"/>
  <c r="K10" i="1"/>
  <c r="K42" i="1" s="1"/>
  <c r="D42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<sst xmlns="http://schemas.openxmlformats.org/spreadsheetml/2006/main" count="51" uniqueCount="51">
  <si>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ESTADO ANALÍTICO DEL EJERCICIO DEL PRESUPUESTO DE EGRESOS</t>
  </si>
  <si>
    <t>CLASIFICACIÓN POR OBJETO DEL GASTO (CAPÍTULO Y CONCEPTO)</t>
  </si>
  <si>
    <t>Del 1 de Enero al 31 de Marzo de 2016</t>
  </si>
  <si>
    <t>Ente Público:</t>
  </si>
  <si>
    <t>INSTITUTO TECNOLÓGICO SUPERIOR DE PURÍSIMA DEL RINCÓN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</si>
  <si>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</si>
  <si>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</si>
  <si>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</si>
  <si>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</si>
  <si>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</si>
  <si>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</si>
  <si>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</si>
  <si>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</si>
  <si>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</si>
  <si>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</si>
  <si>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</si>
  <si>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</si>
  <si>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Servicios Personales</t>
  </si>
  <si>
    <t>REMUNERACIONES AL PERSONAL DE CARÁCTER PERMANENTE</t>
  </si>
  <si>
    <t>REMUNERACIONES ADICIONALES Y ESPECIALES</t>
  </si>
  <si>
    <t>SEGURIDAD SOCIAL</t>
  </si>
  <si>
    <t>OTRAS PRESTACIONES SOCIALES Y ECONÓMICAS</t>
  </si>
  <si>
    <t>Materiales y Suministros</t>
  </si>
  <si>
    <t>MATERIALES DE ADMINISTRACIÓN, EMISIÓN DE DOCUMENTO</t>
  </si>
  <si>
    <t>ALIMENTOS Y UTENSILIOS</t>
  </si>
  <si>
    <t>MATERIALES Y ARTÍCULOS DE CONSTRUCCIÓN Y REPARACIÓ</t>
  </si>
  <si>
    <t>PRODUCTOS QUÍMICOS, FARMACEÚTICOS Y DE LABORATORIO</t>
  </si>
  <si>
    <t>COMBUSTIBLES, LUBRICANTES Y ADITIVOS</t>
  </si>
  <si>
    <t>VESTURIO, BLANCOS Y PRENDAS E PROTECCIÓN Y ARTÍCUL</t>
  </si>
  <si>
    <t>HERRAMIENTAS, REFACCIONES Y ACCESORIOS MENORES</t>
  </si>
  <si>
    <t>Servicios Generales</t>
  </si>
  <si>
    <t>SERVICIOS BÁSICOS</t>
  </si>
  <si>
    <t>SERVICIOS DE ARRENDAMIENTO</t>
  </si>
  <si>
    <t>SERVICIOS, PROFESIONALES, CIENTÍFICOS, TÉCNICOS Y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</si>
  <si>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</si>
  <si>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</si>
  <si>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</si>
  <si>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</si>
  <si>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SERVICIOS OFICIALES</t>
  </si>
  <si>
    <t>OTROS SERVICIOS GENERALES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</si>
  <si>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</si>
  <si>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</si>
  <si>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</si>
  <si>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</si>
  <si>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</si>
  <si>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Inversión Pública</t>
  </si>
  <si>
    <t>OBRA PÚBLICA EN BIENES PROPIOS</t>
  </si>
  <si>
    <t>Inversiones Financieras y Otras Provisiones</t>
  </si>
  <si>
    <t>PROVISIONES PARA CONTINGENCIAS Y OTRAS EROGACIONES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</si>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</sst>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right" vertical="center" wrapText="1"/>
    </xf>
    <xf numFmtId="43" fontId="5" fillId="3" borderId="5" xfId="1" applyFont="1" applyFill="1" applyBorder="1" applyAlignment="1">
      <alignment horizontal="right" vertical="center" wrapText="1"/>
    </xf>
    <xf numFmtId="43" fontId="5" fillId="3" borderId="6" xfId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0" borderId="0" xfId="0" applyFont="1" applyBorder="1"/>
    <xf numFmtId="4" fontId="3" fillId="0" borderId="4" xfId="0" applyNumberFormat="1" applyFont="1" applyBorder="1"/>
    <xf numFmtId="4" fontId="3" fillId="0" borderId="0" xfId="0" applyNumberFormat="1" applyFont="1"/>
    <xf numFmtId="4" fontId="3" fillId="0" borderId="7" xfId="0" applyNumberFormat="1" applyFont="1" applyBorder="1"/>
    <xf numFmtId="0" fontId="6" fillId="3" borderId="3" xfId="0" applyFont="1" applyFill="1" applyBorder="1" applyAlignment="1">
      <alignment horizontal="center" vertical="center" wrapText="1"/>
    </xf>
    <xf numFmtId="43" fontId="5" fillId="3" borderId="7" xfId="1" applyFont="1" applyFill="1" applyBorder="1" applyAlignment="1">
      <alignment horizontal="right" vertical="center" wrapText="1"/>
    </xf>
    <xf numFmtId="0" fontId="3" fillId="0" borderId="7" xfId="0" applyFont="1" applyBorder="1"/>
    <xf numFmtId="0" fontId="3" fillId="0" borderId="4" xfId="0" applyFont="1" applyBorder="1"/>
    <xf numFmtId="0" fontId="3" fillId="0" borderId="0" xfId="0" applyFont="1"/>
    <xf numFmtId="0" fontId="5" fillId="0" borderId="3" xfId="0" applyFont="1" applyBorder="1"/>
    <xf numFmtId="4" fontId="5" fillId="0" borderId="7" xfId="0" applyNumberFormat="1" applyFont="1" applyBorder="1"/>
    <xf numFmtId="4" fontId="5" fillId="0" borderId="4" xfId="0" applyNumberFormat="1" applyFont="1" applyBorder="1"/>
    <xf numFmtId="0" fontId="6" fillId="3" borderId="0" xfId="0" applyFont="1" applyFill="1" applyBorder="1" applyAlignment="1">
      <alignment vertical="center" wrapText="1"/>
    </xf>
    <xf numFmtId="4" fontId="3" fillId="0" borderId="8" xfId="0" applyNumberFormat="1" applyFont="1" applyBorder="1"/>
    <xf numFmtId="4" fontId="3" fillId="0" borderId="9" xfId="0" applyNumberFormat="1" applyFont="1" applyBorder="1"/>
    <xf numFmtId="0" fontId="5" fillId="3" borderId="0" xfId="0" applyFont="1" applyFill="1"/>
    <xf numFmtId="0" fontId="5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43" fontId="5" fillId="3" borderId="2" xfId="1" applyFont="1" applyFill="1" applyBorder="1" applyAlignment="1">
      <alignment vertical="center" wrapText="1"/>
    </xf>
    <xf numFmtId="0" fontId="5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3" borderId="0" xfId="0" applyFont="1" applyFill="1" applyBorder="1"/>
    <xf numFmtId="0" fontId="5" fillId="3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2028825</xdr:colOff>
      <xdr:row>45</xdr:row>
      <xdr:rowOff>1887</xdr:rowOff>
    </xdr:from>
    <xdr:to>
      <xdr:col>3</xdr:col>
      <xdr:colOff>581025</xdr:colOff>
      <xdr:row>50</xdr:row>
      <xdr:rowOff>1886</xdr:rowOff>
    </xdr:to>
    <xdr:sp macro="" textlink="">
      <xdr:nvSpPr>
        <xdr:cNvPr id="2" name="1 CuadroTexto"/>
        <xdr:cNvSpPr txBox="1"/>
      </xdr:nvSpPr>
      <xdr:spPr>
        <a:xfrm>
          <a:off x="2524125" y="74028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952495</xdr:colOff>
      <xdr:row>44</xdr:row>
      <xdr:rowOff>133350</xdr:rowOff>
    </xdr:from>
    <xdr:to>
      <xdr:col>8</xdr:col>
      <xdr:colOff>581025</xdr:colOff>
      <xdr:row>49</xdr:row>
      <xdr:rowOff>133349</xdr:rowOff>
    </xdr:to>
    <xdr:sp macro="" textlink="">
      <xdr:nvSpPr>
        <xdr:cNvPr id="3" name="2 CuadroTexto"/>
        <xdr:cNvSpPr txBox="1"/>
      </xdr:nvSpPr>
      <xdr:spPr>
        <a:xfrm>
          <a:off x="7562845" y="7372350"/>
          <a:ext cx="274320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E.F/2016/1ER.%20TRIM.16/Estados%20Fros%20y%20Pptales%202016.marzo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EN"/>
      <sheetName val="CFG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L50"/>
  <sheetViews>
    <sheetView showGridLines="0" tabSelected="1" view="pageLayout" zoomScaleNormal="85" workbookViewId="0">
      <selection activeCell="C21" sqref="C21"/>
    </sheetView>
  </sheetViews>
  <sheetFormatPr baseColWidth="10" defaultRowHeight="12.75" x14ac:dyDescent="0.2"/>
  <cols>
    <col min="1" max="1" width="2.42578125" style="2" customWidth="1"/>
    <col min="2" max="2" width="4.5703125" style="23" customWidth="1"/>
    <col min="3" max="3" width="57.28515625" style="23" customWidth="1"/>
    <col min="4" max="4" width="14" style="23" bestFit="1" customWidth="1"/>
    <col min="5" max="5" width="14.140625" style="23" customWidth="1"/>
    <col min="6" max="6" width="13.7109375" style="23" customWidth="1"/>
    <col min="7" max="7" width="15.140625" style="23" customWidth="1"/>
    <col min="8" max="9" width="14.5703125" style="23" customWidth="1"/>
    <col min="10" max="10" width="16.140625" style="23" customWidth="1"/>
    <col min="11" max="11" width="14.140625" style="23" customWidth="1"/>
    <col min="12" max="12" width="3.7109375" style="2" customWidth="1"/>
    <col min="13" max="16384" width="11.42578125" style="23"/>
  </cols>
  <sheetData>
    <row r="1" spans="2:11" ht="14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4.2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ht="6.75" customHeight="1" x14ac:dyDescent="0.2"/>
    <row r="5" spans="2:11" s="2" customFormat="1" ht="18" customHeight="1" x14ac:dyDescent="0.2">
      <c r="C5" s="3" t="s">
        <v>3</v>
      </c>
      <c r="D5" s="4" t="s">
        <v>4</v>
      </c>
      <c r="E5" s="4"/>
      <c r="F5" s="4"/>
      <c r="G5" s="4"/>
      <c r="H5" s="5"/>
      <c r="I5" s="5"/>
      <c r="J5" s="5"/>
    </row>
    <row r="6" spans="2:11" s="2" customFormat="1" ht="6.75" customHeight="1" x14ac:dyDescent="0.2"/>
    <row r="7" spans="2:11" x14ac:dyDescent="0.2">
      <c r="B7" s="6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25.5" x14ac:dyDescent="0.2">
      <c r="B8" s="6"/>
      <c r="C8" s="6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7"/>
    </row>
    <row r="9" spans="2:11" ht="11.25" customHeight="1" x14ac:dyDescent="0.2">
      <c r="B9" s="6"/>
      <c r="C9" s="6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2:11" x14ac:dyDescent="0.2">
      <c r="B10" s="9" t="s">
        <v>17</v>
      </c>
      <c r="C10" s="10"/>
      <c r="D10" s="11">
        <f>SUM(D11:D14)</f>
        <v>9327533.709999999</v>
      </c>
      <c r="E10" s="11">
        <f>SUM(E11:E14)</f>
        <v>9963600.2400000002</v>
      </c>
      <c r="F10" s="11">
        <f>D10+E10</f>
        <v>19291133.949999999</v>
      </c>
      <c r="G10" s="12">
        <f>SUM(G11:G14)</f>
        <v>3372952.7600000002</v>
      </c>
      <c r="H10" s="13">
        <f>SUM(H11:H14)</f>
        <v>3372952.7600000002</v>
      </c>
      <c r="I10" s="13">
        <f>SUM(I11:I14)</f>
        <v>3372952.7600000002</v>
      </c>
      <c r="J10" s="13">
        <f>SUM(J11:J14)</f>
        <v>3372952.7600000002</v>
      </c>
      <c r="K10" s="11">
        <f t="shared" ref="K10:K41" si="0">+F10-H10</f>
        <v>15918181.189999999</v>
      </c>
    </row>
    <row r="11" spans="2:11" x14ac:dyDescent="0.2">
      <c r="B11" s="14"/>
      <c r="C11" s="15" t="s">
        <v>18</v>
      </c>
      <c r="D11" s="16">
        <v>5739460.5599999996</v>
      </c>
      <c r="E11" s="17">
        <v>7146279.9800000004</v>
      </c>
      <c r="F11" s="16">
        <f t="shared" ref="F11:F13" si="1">+D11+E11</f>
        <v>12885740.539999999</v>
      </c>
      <c r="G11" s="16">
        <v>2411901.4500000002</v>
      </c>
      <c r="H11" s="18">
        <v>2411901.4500000002</v>
      </c>
      <c r="I11" s="18">
        <v>2411901.4500000002</v>
      </c>
      <c r="J11" s="18">
        <v>2411901.4500000002</v>
      </c>
      <c r="K11" s="16">
        <f>F11-H11</f>
        <v>10473839.09</v>
      </c>
    </row>
    <row r="12" spans="2:11" x14ac:dyDescent="0.2">
      <c r="B12" s="14"/>
      <c r="C12" s="15" t="s">
        <v>19</v>
      </c>
      <c r="D12" s="16">
        <v>1003621.18</v>
      </c>
      <c r="E12" s="17">
        <v>291211.53999999998</v>
      </c>
      <c r="F12" s="16">
        <f t="shared" si="1"/>
        <v>1294832.72</v>
      </c>
      <c r="G12" s="16">
        <v>326609.91999999998</v>
      </c>
      <c r="H12" s="18">
        <v>326609.91999999998</v>
      </c>
      <c r="I12" s="18">
        <v>326609.91999999998</v>
      </c>
      <c r="J12" s="18">
        <v>326609.91999999998</v>
      </c>
      <c r="K12" s="16">
        <f>F12-H12</f>
        <v>968222.8</v>
      </c>
    </row>
    <row r="13" spans="2:11" x14ac:dyDescent="0.2">
      <c r="B13" s="14"/>
      <c r="C13" s="15" t="s">
        <v>20</v>
      </c>
      <c r="D13" s="16">
        <v>1727577.77</v>
      </c>
      <c r="E13" s="17">
        <v>1948209.52</v>
      </c>
      <c r="F13" s="16">
        <f t="shared" si="1"/>
        <v>3675787.29</v>
      </c>
      <c r="G13" s="16">
        <v>284649.03000000003</v>
      </c>
      <c r="H13" s="18">
        <v>284649.03000000003</v>
      </c>
      <c r="I13" s="18">
        <v>284649.03000000003</v>
      </c>
      <c r="J13" s="18">
        <v>284649.03000000003</v>
      </c>
      <c r="K13" s="16">
        <f>F13-H13</f>
        <v>3391138.26</v>
      </c>
    </row>
    <row r="14" spans="2:11" x14ac:dyDescent="0.2">
      <c r="B14" s="19"/>
      <c r="C14" s="15" t="s">
        <v>21</v>
      </c>
      <c r="D14" s="16">
        <v>856874.2</v>
      </c>
      <c r="E14" s="17">
        <v>577899.19999999995</v>
      </c>
      <c r="F14" s="16">
        <f>+D14+E14</f>
        <v>1434773.4</v>
      </c>
      <c r="G14" s="16">
        <v>349792.36</v>
      </c>
      <c r="H14" s="18">
        <v>349792.36</v>
      </c>
      <c r="I14" s="18">
        <v>349792.36</v>
      </c>
      <c r="J14" s="18">
        <v>349792.36</v>
      </c>
      <c r="K14" s="16">
        <f>F14-H14</f>
        <v>1084981.04</v>
      </c>
    </row>
    <row r="15" spans="2:11" x14ac:dyDescent="0.2">
      <c r="B15" s="9" t="s">
        <v>22</v>
      </c>
      <c r="C15" s="10"/>
      <c r="D15" s="11">
        <f>SUM(D16:D22)</f>
        <v>318429.74</v>
      </c>
      <c r="E15" s="20">
        <f>SUM(E16:E22)</f>
        <v>203418.01</v>
      </c>
      <c r="F15" s="11">
        <f t="shared" ref="F15:F39" si="2">+D15+E15</f>
        <v>521847.75</v>
      </c>
      <c r="G15" s="11">
        <f>SUM(G16:G22)</f>
        <v>118711.76</v>
      </c>
      <c r="H15" s="20">
        <f>SUM(H16:H22)</f>
        <v>118711.76</v>
      </c>
      <c r="I15" s="20">
        <f>SUM(I16:I22)</f>
        <v>118711.76</v>
      </c>
      <c r="J15" s="20">
        <f>SUM(J16:J22)</f>
        <v>56487.189999999995</v>
      </c>
      <c r="K15" s="11">
        <f t="shared" si="0"/>
        <v>403135.99</v>
      </c>
    </row>
    <row r="16" spans="2:11" x14ac:dyDescent="0.2">
      <c r="B16" s="14"/>
      <c r="C16" s="15" t="s">
        <v>23</v>
      </c>
      <c r="D16" s="16">
        <v>69266.86</v>
      </c>
      <c r="E16" s="17">
        <v>67522.83</v>
      </c>
      <c r="F16" s="16">
        <f t="shared" si="2"/>
        <v>136789.69</v>
      </c>
      <c r="G16" s="16">
        <v>30061.27</v>
      </c>
      <c r="H16" s="18">
        <v>30061.27</v>
      </c>
      <c r="I16" s="18">
        <v>30061.27</v>
      </c>
      <c r="J16" s="18">
        <v>23365.599999999999</v>
      </c>
      <c r="K16" s="16">
        <f>F16-H16</f>
        <v>106728.42</v>
      </c>
    </row>
    <row r="17" spans="2:11" x14ac:dyDescent="0.2">
      <c r="B17" s="14"/>
      <c r="C17" s="15" t="s">
        <v>24</v>
      </c>
      <c r="D17" s="16">
        <v>11700</v>
      </c>
      <c r="E17" s="17">
        <v>10218.950000000001</v>
      </c>
      <c r="F17" s="16">
        <f t="shared" si="2"/>
        <v>21918.95</v>
      </c>
      <c r="G17" s="16">
        <v>3657.3</v>
      </c>
      <c r="H17" s="18">
        <v>3657.3</v>
      </c>
      <c r="I17" s="18">
        <v>3657.3</v>
      </c>
      <c r="J17" s="18">
        <v>3657.3</v>
      </c>
      <c r="K17" s="16">
        <f>F17-H17</f>
        <v>18261.650000000001</v>
      </c>
    </row>
    <row r="18" spans="2:11" x14ac:dyDescent="0.2">
      <c r="B18" s="14"/>
      <c r="C18" s="15" t="s">
        <v>25</v>
      </c>
      <c r="D18" s="16">
        <v>32700</v>
      </c>
      <c r="E18" s="17">
        <v>27950</v>
      </c>
      <c r="F18" s="16">
        <f t="shared" si="2"/>
        <v>60650</v>
      </c>
      <c r="G18" s="16">
        <v>7658.7</v>
      </c>
      <c r="H18" s="18">
        <v>7658.7</v>
      </c>
      <c r="I18" s="18">
        <v>7658.7</v>
      </c>
      <c r="J18" s="18">
        <v>6034.7</v>
      </c>
      <c r="K18" s="16">
        <f>F18-H18</f>
        <v>52991.3</v>
      </c>
    </row>
    <row r="19" spans="2:11" x14ac:dyDescent="0.2">
      <c r="B19" s="19"/>
      <c r="C19" s="15" t="s">
        <v>26</v>
      </c>
      <c r="D19" s="16">
        <v>68000</v>
      </c>
      <c r="E19" s="17">
        <v>2986.85</v>
      </c>
      <c r="F19" s="16">
        <f t="shared" si="2"/>
        <v>70986.850000000006</v>
      </c>
      <c r="G19" s="16">
        <v>40811.33</v>
      </c>
      <c r="H19" s="18">
        <v>40811.33</v>
      </c>
      <c r="I19" s="18">
        <v>40811.33</v>
      </c>
      <c r="J19" s="21">
        <v>986.85</v>
      </c>
      <c r="K19" s="16">
        <f>F19-H19</f>
        <v>30175.520000000004</v>
      </c>
    </row>
    <row r="20" spans="2:11" x14ac:dyDescent="0.2">
      <c r="B20" s="19"/>
      <c r="C20" s="15" t="s">
        <v>27</v>
      </c>
      <c r="D20" s="16">
        <v>66960</v>
      </c>
      <c r="E20" s="17">
        <v>66960</v>
      </c>
      <c r="F20" s="16">
        <f t="shared" si="2"/>
        <v>133920</v>
      </c>
      <c r="G20" s="16">
        <v>22019.26</v>
      </c>
      <c r="H20" s="18">
        <v>22019.26</v>
      </c>
      <c r="I20" s="18">
        <v>22019.26</v>
      </c>
      <c r="J20" s="18">
        <v>12991.85</v>
      </c>
      <c r="K20" s="16">
        <f>F20-H20</f>
        <v>111900.74</v>
      </c>
    </row>
    <row r="21" spans="2:11" x14ac:dyDescent="0.2">
      <c r="B21" s="19"/>
      <c r="C21" s="15" t="s">
        <v>28</v>
      </c>
      <c r="D21" s="16">
        <v>51252.88</v>
      </c>
      <c r="E21" s="17">
        <v>9252.8799999999992</v>
      </c>
      <c r="F21" s="16">
        <f t="shared" si="2"/>
        <v>60505.759999999995</v>
      </c>
      <c r="G21" s="22">
        <v>0</v>
      </c>
      <c r="H21" s="21">
        <v>0</v>
      </c>
      <c r="I21" s="21">
        <v>0</v>
      </c>
      <c r="J21" s="21">
        <v>0</v>
      </c>
      <c r="K21" s="16">
        <f t="shared" ref="K21:K22" si="3">F21-H21</f>
        <v>60505.759999999995</v>
      </c>
    </row>
    <row r="22" spans="2:11" x14ac:dyDescent="0.2">
      <c r="B22" s="19"/>
      <c r="C22" s="15" t="s">
        <v>29</v>
      </c>
      <c r="D22" s="16">
        <v>18550</v>
      </c>
      <c r="E22" s="17">
        <v>18526.5</v>
      </c>
      <c r="F22" s="16">
        <f t="shared" si="2"/>
        <v>37076.5</v>
      </c>
      <c r="G22" s="16">
        <v>14503.9</v>
      </c>
      <c r="H22" s="18">
        <v>14503.9</v>
      </c>
      <c r="I22" s="18">
        <v>14503.9</v>
      </c>
      <c r="J22" s="18">
        <v>9450.89</v>
      </c>
      <c r="K22" s="16">
        <f t="shared" si="3"/>
        <v>22572.6</v>
      </c>
    </row>
    <row r="23" spans="2:11" x14ac:dyDescent="0.2">
      <c r="B23" s="9" t="s">
        <v>30</v>
      </c>
      <c r="C23" s="10"/>
      <c r="D23" s="11">
        <f>SUM(D24:D32)</f>
        <v>2644935.2799999998</v>
      </c>
      <c r="E23" s="20">
        <f>SUM(E24:E32)</f>
        <v>2017871</v>
      </c>
      <c r="F23" s="11">
        <f t="shared" si="2"/>
        <v>4662806.2799999993</v>
      </c>
      <c r="G23" s="11">
        <f>SUM(G24:G32)</f>
        <v>688947.7</v>
      </c>
      <c r="H23" s="20">
        <f>SUM(H24:H32)</f>
        <v>639884.08000000007</v>
      </c>
      <c r="I23" s="20">
        <f>SUM(I24:I32)</f>
        <v>639884.08000000007</v>
      </c>
      <c r="J23" s="20">
        <f>SUM(J24:J32)</f>
        <v>592229.20000000019</v>
      </c>
      <c r="K23" s="11">
        <f t="shared" si="0"/>
        <v>4022922.1999999993</v>
      </c>
    </row>
    <row r="24" spans="2:11" x14ac:dyDescent="0.2">
      <c r="B24" s="19"/>
      <c r="C24" s="23" t="s">
        <v>31</v>
      </c>
      <c r="D24" s="16">
        <v>351871.96</v>
      </c>
      <c r="E24" s="17">
        <v>327165.92</v>
      </c>
      <c r="F24" s="16">
        <f t="shared" si="2"/>
        <v>679037.88</v>
      </c>
      <c r="G24" s="16">
        <v>133342.35</v>
      </c>
      <c r="H24" s="18">
        <v>133342.35</v>
      </c>
      <c r="I24" s="18">
        <v>133342.35</v>
      </c>
      <c r="J24" s="18">
        <v>133342.35</v>
      </c>
      <c r="K24" s="16">
        <f t="shared" ref="K24:K32" si="4">F24-H24</f>
        <v>545695.53</v>
      </c>
    </row>
    <row r="25" spans="2:11" x14ac:dyDescent="0.2">
      <c r="B25" s="19"/>
      <c r="C25" s="23" t="s">
        <v>32</v>
      </c>
      <c r="D25" s="16">
        <v>362930</v>
      </c>
      <c r="E25" s="17">
        <v>2852</v>
      </c>
      <c r="F25" s="16">
        <f t="shared" si="2"/>
        <v>365782</v>
      </c>
      <c r="G25" s="16">
        <v>2852</v>
      </c>
      <c r="H25" s="18">
        <v>2852</v>
      </c>
      <c r="I25" s="18">
        <v>2852</v>
      </c>
      <c r="J25" s="18">
        <v>2852</v>
      </c>
      <c r="K25" s="16">
        <f t="shared" si="4"/>
        <v>362930</v>
      </c>
    </row>
    <row r="26" spans="2:11" x14ac:dyDescent="0.2">
      <c r="B26" s="19"/>
      <c r="C26" s="23" t="s">
        <v>33</v>
      </c>
      <c r="D26" s="16">
        <v>305735.01</v>
      </c>
      <c r="E26" s="17">
        <v>280663.57</v>
      </c>
      <c r="F26" s="16">
        <f t="shared" si="2"/>
        <v>586398.58000000007</v>
      </c>
      <c r="G26" s="16">
        <v>76285.759999999995</v>
      </c>
      <c r="H26" s="18">
        <v>76285.759999999995</v>
      </c>
      <c r="I26" s="18">
        <v>76285.759999999995</v>
      </c>
      <c r="J26" s="18">
        <v>38142.879999999997</v>
      </c>
      <c r="K26" s="16">
        <f t="shared" si="4"/>
        <v>510112.82000000007</v>
      </c>
    </row>
    <row r="27" spans="2:11" x14ac:dyDescent="0.2">
      <c r="B27" s="19"/>
      <c r="C27" s="23" t="s">
        <v>34</v>
      </c>
      <c r="D27" s="16">
        <v>49235.19</v>
      </c>
      <c r="E27" s="17">
        <v>49235.19</v>
      </c>
      <c r="F27" s="16">
        <f t="shared" si="2"/>
        <v>98470.38</v>
      </c>
      <c r="G27" s="16">
        <v>16119.47</v>
      </c>
      <c r="H27" s="18">
        <v>16119.47</v>
      </c>
      <c r="I27" s="18">
        <v>16119.47</v>
      </c>
      <c r="J27" s="18">
        <v>16119.47</v>
      </c>
      <c r="K27" s="16">
        <f t="shared" si="4"/>
        <v>82350.91</v>
      </c>
    </row>
    <row r="28" spans="2:11" x14ac:dyDescent="0.2">
      <c r="B28" s="19"/>
      <c r="C28" s="23" t="s">
        <v>35</v>
      </c>
      <c r="D28" s="16">
        <v>716820.07</v>
      </c>
      <c r="E28" s="17">
        <v>896091.27</v>
      </c>
      <c r="F28" s="16">
        <f t="shared" si="2"/>
        <v>1612911.3399999999</v>
      </c>
      <c r="G28" s="16">
        <v>359135.51</v>
      </c>
      <c r="H28" s="18">
        <v>310071.89</v>
      </c>
      <c r="I28" s="18">
        <v>310071.89</v>
      </c>
      <c r="J28" s="18">
        <v>300559.89</v>
      </c>
      <c r="K28" s="16">
        <f t="shared" si="4"/>
        <v>1302839.4499999997</v>
      </c>
    </row>
    <row r="29" spans="2:11" x14ac:dyDescent="0.2">
      <c r="B29" s="19"/>
      <c r="C29" s="23" t="s">
        <v>36</v>
      </c>
      <c r="D29" s="16">
        <v>249000</v>
      </c>
      <c r="E29" s="23">
        <v>0</v>
      </c>
      <c r="F29" s="16">
        <f t="shared" si="2"/>
        <v>249000</v>
      </c>
      <c r="G29" s="22">
        <v>0</v>
      </c>
      <c r="H29" s="21">
        <v>0</v>
      </c>
      <c r="I29" s="21">
        <v>0</v>
      </c>
      <c r="J29" s="21">
        <v>0</v>
      </c>
      <c r="K29" s="16">
        <f t="shared" si="4"/>
        <v>249000</v>
      </c>
    </row>
    <row r="30" spans="2:11" x14ac:dyDescent="0.2">
      <c r="B30" s="19"/>
      <c r="C30" s="23" t="s">
        <v>37</v>
      </c>
      <c r="D30" s="16">
        <v>53300</v>
      </c>
      <c r="E30" s="17">
        <v>65820</v>
      </c>
      <c r="F30" s="16">
        <f t="shared" si="2"/>
        <v>119120</v>
      </c>
      <c r="G30" s="16">
        <v>34215.5</v>
      </c>
      <c r="H30" s="18">
        <v>34215.5</v>
      </c>
      <c r="I30" s="18">
        <v>34215.5</v>
      </c>
      <c r="J30" s="18">
        <v>34215.5</v>
      </c>
      <c r="K30" s="16">
        <f t="shared" si="4"/>
        <v>84904.5</v>
      </c>
    </row>
    <row r="31" spans="2:11" x14ac:dyDescent="0.2">
      <c r="B31" s="19"/>
      <c r="C31" s="23" t="s">
        <v>38</v>
      </c>
      <c r="D31" s="16">
        <v>202934</v>
      </c>
      <c r="E31" s="17">
        <v>42934</v>
      </c>
      <c r="F31" s="16">
        <f t="shared" si="2"/>
        <v>245868</v>
      </c>
      <c r="G31" s="16">
        <v>27920.3</v>
      </c>
      <c r="H31" s="18">
        <v>27920.3</v>
      </c>
      <c r="I31" s="18">
        <v>27920.3</v>
      </c>
      <c r="J31" s="18">
        <v>27920.3</v>
      </c>
      <c r="K31" s="16">
        <f t="shared" si="4"/>
        <v>217947.7</v>
      </c>
    </row>
    <row r="32" spans="2:11" x14ac:dyDescent="0.2">
      <c r="B32" s="19"/>
      <c r="C32" s="23" t="s">
        <v>39</v>
      </c>
      <c r="D32" s="16">
        <v>353109.05</v>
      </c>
      <c r="E32" s="17">
        <v>353109.05</v>
      </c>
      <c r="F32" s="16">
        <f t="shared" si="2"/>
        <v>706218.1</v>
      </c>
      <c r="G32" s="16">
        <v>39076.81</v>
      </c>
      <c r="H32" s="18">
        <v>39076.81</v>
      </c>
      <c r="I32" s="18">
        <v>39076.81</v>
      </c>
      <c r="J32" s="18">
        <v>39076.81</v>
      </c>
      <c r="K32" s="16">
        <f t="shared" si="4"/>
        <v>667141.29</v>
      </c>
    </row>
    <row r="33" spans="1:12" x14ac:dyDescent="0.2">
      <c r="B33" s="9" t="s">
        <v>40</v>
      </c>
      <c r="C33" s="10"/>
      <c r="D33" s="11">
        <f>SUM(D34:D37)</f>
        <v>887881</v>
      </c>
      <c r="E33" s="20">
        <f>SUM(E34:E37)</f>
        <v>2637801.3100000005</v>
      </c>
      <c r="F33" s="11">
        <f t="shared" si="2"/>
        <v>3525682.3100000005</v>
      </c>
      <c r="G33" s="11">
        <f>SUM(G34:G41)</f>
        <v>2290146.3100000005</v>
      </c>
      <c r="H33" s="20">
        <f>SUM(H34:H41)</f>
        <v>2290146.3100000005</v>
      </c>
      <c r="I33" s="20">
        <f>SUM(I34:I41)</f>
        <v>2290146.3100000005</v>
      </c>
      <c r="J33" s="20">
        <f>SUM(J34:J41)</f>
        <v>2106511.1500000004</v>
      </c>
      <c r="K33" s="11">
        <f t="shared" si="0"/>
        <v>1235536</v>
      </c>
    </row>
    <row r="34" spans="1:12" x14ac:dyDescent="0.2">
      <c r="B34" s="19"/>
      <c r="C34" s="15" t="s">
        <v>41</v>
      </c>
      <c r="D34" s="16">
        <v>541881</v>
      </c>
      <c r="E34" s="17">
        <v>527675.46</v>
      </c>
      <c r="F34" s="16">
        <f t="shared" si="2"/>
        <v>1069556.46</v>
      </c>
      <c r="G34" s="16">
        <v>180020.46</v>
      </c>
      <c r="H34" s="18">
        <v>180020.46</v>
      </c>
      <c r="I34" s="18">
        <v>180020.46</v>
      </c>
      <c r="J34" s="18">
        <v>130300.35</v>
      </c>
      <c r="K34" s="16">
        <f t="shared" si="0"/>
        <v>889536</v>
      </c>
    </row>
    <row r="35" spans="1:12" x14ac:dyDescent="0.2">
      <c r="B35" s="19"/>
      <c r="C35" s="15" t="s">
        <v>42</v>
      </c>
      <c r="D35" s="16">
        <v>185000</v>
      </c>
      <c r="E35" s="17">
        <v>133915.04999999999</v>
      </c>
      <c r="F35" s="16">
        <f t="shared" si="2"/>
        <v>318915.05</v>
      </c>
      <c r="G35" s="16">
        <v>133915.04999999999</v>
      </c>
      <c r="H35" s="18">
        <v>133915.04999999999</v>
      </c>
      <c r="I35" s="18">
        <v>133915.04999999999</v>
      </c>
      <c r="J35" s="21">
        <v>0</v>
      </c>
      <c r="K35" s="16">
        <f t="shared" si="0"/>
        <v>185000</v>
      </c>
    </row>
    <row r="36" spans="1:12" x14ac:dyDescent="0.2">
      <c r="B36" s="19"/>
      <c r="C36" s="23" t="s">
        <v>43</v>
      </c>
      <c r="D36" s="22">
        <v>0</v>
      </c>
      <c r="E36" s="17">
        <v>1959889.6</v>
      </c>
      <c r="F36" s="16">
        <f t="shared" si="2"/>
        <v>1959889.6</v>
      </c>
      <c r="G36" s="16">
        <v>1959889.6</v>
      </c>
      <c r="H36" s="18">
        <v>1959889.6</v>
      </c>
      <c r="I36" s="18">
        <v>1959889.6</v>
      </c>
      <c r="J36" s="18">
        <v>1959889.6</v>
      </c>
      <c r="K36" s="16">
        <f t="shared" si="0"/>
        <v>0</v>
      </c>
    </row>
    <row r="37" spans="1:12" x14ac:dyDescent="0.2">
      <c r="B37" s="19"/>
      <c r="C37" s="15" t="s">
        <v>44</v>
      </c>
      <c r="D37" s="16">
        <v>161000</v>
      </c>
      <c r="E37" s="17">
        <v>16321.2</v>
      </c>
      <c r="F37" s="16">
        <f t="shared" si="2"/>
        <v>177321.2</v>
      </c>
      <c r="G37" s="16">
        <v>16321.2</v>
      </c>
      <c r="H37" s="18">
        <v>16321.2</v>
      </c>
      <c r="I37" s="18">
        <v>16321.2</v>
      </c>
      <c r="J37" s="18">
        <v>16321.2</v>
      </c>
      <c r="K37" s="16">
        <f t="shared" si="0"/>
        <v>161000</v>
      </c>
    </row>
    <row r="38" spans="1:12" x14ac:dyDescent="0.2">
      <c r="B38" s="24" t="s">
        <v>45</v>
      </c>
      <c r="C38" s="15"/>
      <c r="D38" s="16">
        <f>D39</f>
        <v>0</v>
      </c>
      <c r="E38" s="25">
        <f>E39</f>
        <v>48009360.619999997</v>
      </c>
      <c r="F38" s="16">
        <f t="shared" si="2"/>
        <v>48009360.619999997</v>
      </c>
      <c r="G38" s="16">
        <f>G39</f>
        <v>0</v>
      </c>
      <c r="H38" s="18">
        <f>H39</f>
        <v>0</v>
      </c>
      <c r="I38" s="18">
        <v>0</v>
      </c>
      <c r="J38" s="18">
        <v>0</v>
      </c>
      <c r="K38" s="26">
        <f t="shared" si="0"/>
        <v>48009360.619999997</v>
      </c>
    </row>
    <row r="39" spans="1:12" x14ac:dyDescent="0.2">
      <c r="B39" s="19"/>
      <c r="C39" s="23" t="s">
        <v>46</v>
      </c>
      <c r="D39" s="16">
        <v>0</v>
      </c>
      <c r="E39" s="17">
        <v>48009360.619999997</v>
      </c>
      <c r="F39" s="16">
        <f t="shared" si="2"/>
        <v>48009360.619999997</v>
      </c>
      <c r="G39" s="16">
        <v>0</v>
      </c>
      <c r="H39" s="18">
        <v>0</v>
      </c>
      <c r="I39" s="18">
        <v>0</v>
      </c>
      <c r="J39" s="18">
        <v>0</v>
      </c>
      <c r="K39" s="16">
        <f t="shared" si="0"/>
        <v>48009360.619999997</v>
      </c>
    </row>
    <row r="40" spans="1:12" x14ac:dyDescent="0.2">
      <c r="B40" s="24" t="s">
        <v>47</v>
      </c>
      <c r="C40" s="27"/>
      <c r="D40" s="11">
        <f>D41</f>
        <v>416316.56</v>
      </c>
      <c r="E40" s="20">
        <f>E41</f>
        <v>0</v>
      </c>
      <c r="F40" s="11">
        <f>D40+E40</f>
        <v>416316.56</v>
      </c>
      <c r="G40" s="11">
        <v>0</v>
      </c>
      <c r="H40" s="20">
        <v>0</v>
      </c>
      <c r="I40" s="20">
        <v>0</v>
      </c>
      <c r="J40" s="20">
        <v>0</v>
      </c>
      <c r="K40" s="11">
        <f t="shared" si="0"/>
        <v>416316.56</v>
      </c>
    </row>
    <row r="41" spans="1:12" x14ac:dyDescent="0.2">
      <c r="B41" s="19"/>
      <c r="C41" s="23" t="s">
        <v>48</v>
      </c>
      <c r="D41" s="28">
        <v>416316.56</v>
      </c>
      <c r="E41" s="29"/>
      <c r="F41" s="17">
        <v>416316.56</v>
      </c>
      <c r="G41" s="28">
        <v>0</v>
      </c>
      <c r="H41" s="28">
        <v>0</v>
      </c>
      <c r="I41" s="28">
        <v>0</v>
      </c>
      <c r="J41" s="28">
        <v>0</v>
      </c>
      <c r="K41" s="28">
        <f t="shared" si="0"/>
        <v>416316.56</v>
      </c>
    </row>
    <row r="42" spans="1:12" s="34" customFormat="1" x14ac:dyDescent="0.2">
      <c r="A42" s="30"/>
      <c r="B42" s="31"/>
      <c r="C42" s="32" t="s">
        <v>49</v>
      </c>
      <c r="D42" s="33">
        <f>D10+D15+D23+D33+D40</f>
        <v>13595096.289999999</v>
      </c>
      <c r="E42" s="33">
        <f t="shared" ref="E42:K42" si="5">E10+E15+E23+E33+E40+E38</f>
        <v>62832051.18</v>
      </c>
      <c r="F42" s="33">
        <f t="shared" si="5"/>
        <v>76427147.469999999</v>
      </c>
      <c r="G42" s="33">
        <f t="shared" si="5"/>
        <v>6470758.5300000003</v>
      </c>
      <c r="H42" s="33">
        <f t="shared" si="5"/>
        <v>6421694.9100000001</v>
      </c>
      <c r="I42" s="33">
        <f t="shared" si="5"/>
        <v>6421694.9100000001</v>
      </c>
      <c r="J42" s="33">
        <f t="shared" si="5"/>
        <v>6128180.3000000007</v>
      </c>
      <c r="K42" s="33">
        <f t="shared" si="5"/>
        <v>70005452.560000002</v>
      </c>
      <c r="L42" s="30"/>
    </row>
    <row r="44" spans="1:12" x14ac:dyDescent="0.2">
      <c r="B44" s="35" t="s">
        <v>50</v>
      </c>
      <c r="F44" s="36"/>
      <c r="G44" s="36"/>
      <c r="H44" s="36"/>
      <c r="I44" s="36"/>
      <c r="J44" s="36"/>
      <c r="K44" s="36"/>
    </row>
    <row r="46" spans="1:12" x14ac:dyDescent="0.2">
      <c r="D46" s="36" t="str">
        <f>IF(D43=[1]CAdmon!D37," ","ERROR")</f>
        <v xml:space="preserve"> </v>
      </c>
      <c r="E46" s="36" t="str">
        <f>IF(E43=[1]CAdmon!E37," ","ERROR")</f>
        <v xml:space="preserve"> </v>
      </c>
      <c r="F46" s="36" t="str">
        <f>IF(F43=[1]CAdmon!F37," ","ERROR")</f>
        <v xml:space="preserve"> </v>
      </c>
      <c r="G46" s="36"/>
      <c r="H46" s="36" t="str">
        <f>IF(H43=[1]CAdmon!H37," ","ERROR")</f>
        <v xml:space="preserve"> </v>
      </c>
      <c r="I46" s="36"/>
      <c r="J46" s="36" t="str">
        <f>IF(J43=[1]CAdmon!J37," ","ERROR")</f>
        <v xml:space="preserve"> </v>
      </c>
      <c r="K46" s="36" t="str">
        <f>IF(K43=[1]CAdmon!K37," ","ERROR")</f>
        <v xml:space="preserve"> </v>
      </c>
    </row>
    <row r="47" spans="1:12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37"/>
    </row>
    <row r="48" spans="1:12" x14ac:dyDescent="0.2">
      <c r="B48" s="15"/>
      <c r="C48" s="38"/>
      <c r="D48" s="38"/>
      <c r="E48" s="15"/>
      <c r="F48" s="39"/>
      <c r="G48" s="39"/>
      <c r="H48" s="39"/>
      <c r="I48" s="39"/>
      <c r="J48" s="39"/>
      <c r="K48" s="39"/>
      <c r="L48" s="37"/>
    </row>
    <row r="49" spans="2:12" x14ac:dyDescent="0.2">
      <c r="B49" s="15"/>
      <c r="C49" s="40"/>
      <c r="D49" s="40"/>
      <c r="E49" s="15"/>
      <c r="F49" s="39"/>
      <c r="G49" s="39"/>
      <c r="H49" s="39"/>
      <c r="I49" s="39"/>
      <c r="J49" s="39"/>
      <c r="K49" s="39"/>
      <c r="L49" s="37"/>
    </row>
    <row r="50" spans="2:12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37"/>
    </row>
  </sheetData>
  <mergeCells count="14">
    <mergeCell ref="C49:D49"/>
    <mergeCell ref="F49:K49"/>
    <mergeCell ref="B10:C10"/>
    <mergeCell ref="B15:C15"/>
    <mergeCell ref="B23:C23"/>
    <mergeCell ref="B33:C33"/>
    <mergeCell ref="C48:D48"/>
    <mergeCell ref="F48:K48"/>
    <mergeCell ref="B1:K1"/>
    <mergeCell ref="B2:K2"/>
    <mergeCell ref="B3:K3"/>
    <mergeCell ref="B7:C9"/>
    <mergeCell ref="D7:J7"/>
    <mergeCell ref="K7:K8"/>
  </mergeCells>
  <pageMargins left="0.70866141732283472" right="0.70866141732283472" top="0.43307086614173229" bottom="0.74803149606299213" header="0.31496062992125984" footer="0.31496062992125984"/>
  <pageSetup scale="63" fitToHeight="0" orientation="landscape" r:id="rId1"/>
  <headerFooter>
    <oddFooter>&amp;CPágina 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2018-04-19T20:43:32Z</dcterms:created>
  <dcterms:modified xsi:type="dcterms:W3CDTF">2018-04-19T20:44:00Z</dcterms:modified>
</cp:coreProperties>
</file>